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4ABEE182-3E09-41C8-959F-CB18080FFEA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01 APR 23" sheetId="2" r:id="rId1"/>
  </sheets>
  <definedNames>
    <definedName name="_xlnm.Print_Area" localSheetId="0">'01 APR 23'!$A$1:$AH$30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0" i="2" l="1"/>
  <c r="S29" i="2"/>
  <c r="S28" i="2"/>
  <c r="S27" i="2"/>
  <c r="S25" i="2"/>
  <c r="S24" i="2"/>
  <c r="S23" i="2"/>
  <c r="S22" i="2"/>
  <c r="S17" i="2"/>
  <c r="S18" i="2"/>
  <c r="S19" i="2"/>
  <c r="S16" i="2" l="1"/>
  <c r="N22" i="2"/>
  <c r="N23" i="2"/>
  <c r="N24" i="2"/>
  <c r="N25" i="2"/>
  <c r="N30" i="2"/>
  <c r="N29" i="2"/>
  <c r="N28" i="2"/>
  <c r="N27" i="2"/>
  <c r="N19" i="2"/>
  <c r="N18" i="2"/>
  <c r="N17" i="2"/>
  <c r="N16" i="2"/>
  <c r="V18" i="2" l="1"/>
  <c r="V17" i="2"/>
  <c r="V19" i="2"/>
  <c r="V16" i="2"/>
  <c r="V27" i="2"/>
  <c r="E28" i="2"/>
  <c r="F28" i="2" s="1"/>
  <c r="U28" i="2" s="1"/>
  <c r="E19" i="2"/>
  <c r="F19" i="2" s="1"/>
  <c r="T19" i="2" s="1"/>
  <c r="V25" i="2"/>
  <c r="V23" i="2"/>
  <c r="W24" i="2"/>
  <c r="W22" i="2"/>
  <c r="V29" i="2"/>
  <c r="E25" i="2"/>
  <c r="F25" i="2" s="1"/>
  <c r="T25" i="2" s="1"/>
  <c r="E23" i="2"/>
  <c r="F23" i="2" s="1"/>
  <c r="T23" i="2" s="1"/>
  <c r="V24" i="2"/>
  <c r="W23" i="2"/>
  <c r="V22" i="2"/>
  <c r="W18" i="2"/>
  <c r="W16" i="2"/>
  <c r="W17" i="2"/>
  <c r="W28" i="2"/>
  <c r="W30" i="2"/>
  <c r="W27" i="2"/>
  <c r="V28" i="2"/>
  <c r="W29" i="2"/>
  <c r="V30" i="2"/>
  <c r="T28" i="2" l="1"/>
  <c r="W25" i="2"/>
  <c r="U19" i="2"/>
  <c r="E22" i="2"/>
  <c r="F22" i="2" s="1"/>
  <c r="T22" i="2" s="1"/>
  <c r="W19" i="2"/>
  <c r="E24" i="2"/>
  <c r="F24" i="2" s="1"/>
  <c r="T24" i="2" s="1"/>
  <c r="E30" i="2"/>
  <c r="F30" i="2" s="1"/>
  <c r="T30" i="2" s="1"/>
  <c r="E27" i="2"/>
  <c r="F27" i="2" s="1"/>
  <c r="E16" i="2"/>
  <c r="U25" i="2"/>
  <c r="U23" i="2"/>
  <c r="U27" i="2" l="1"/>
  <c r="T27" i="2"/>
  <c r="U22" i="2"/>
  <c r="E17" i="2"/>
  <c r="F17" i="2" s="1"/>
  <c r="T17" i="2" s="1"/>
  <c r="E18" i="2"/>
  <c r="F18" i="2" s="1"/>
  <c r="T18" i="2" s="1"/>
  <c r="E29" i="2"/>
  <c r="F29" i="2" s="1"/>
  <c r="T29" i="2" s="1"/>
  <c r="U30" i="2"/>
  <c r="F16" i="2"/>
  <c r="T16" i="2" s="1"/>
  <c r="U24" i="2"/>
  <c r="U16" i="2" l="1"/>
  <c r="U29" i="2"/>
  <c r="U18" i="2"/>
  <c r="U17" i="2"/>
</calcChain>
</file>

<file path=xl/sharedStrings.xml><?xml version="1.0" encoding="utf-8"?>
<sst xmlns="http://schemas.openxmlformats.org/spreadsheetml/2006/main" count="55" uniqueCount="38">
  <si>
    <t>CATEGORY</t>
  </si>
  <si>
    <t>ONE TIME CHARGES</t>
  </si>
  <si>
    <t>TOTAL ONE TIME CRGS</t>
  </si>
  <si>
    <t>ANNUAL CHARGES</t>
  </si>
  <si>
    <t>TOTAL QTR FEES</t>
  </si>
  <si>
    <t>CAUTION MONEY</t>
  </si>
  <si>
    <t>ADM FEES</t>
  </si>
  <si>
    <t>Development fees</t>
  </si>
  <si>
    <t>School/Dairy/Mag/ID/Health card fees</t>
  </si>
  <si>
    <t>EXAM FEE</t>
  </si>
  <si>
    <t>TOTAL ANN CRGS</t>
  </si>
  <si>
    <t>SCIENCE LAB FEES</t>
  </si>
  <si>
    <t xml:space="preserve">COMPUTER FEES </t>
  </si>
  <si>
    <t>E-LEARNING FEES</t>
  </si>
  <si>
    <t>A</t>
  </si>
  <si>
    <t>B</t>
  </si>
  <si>
    <t>C</t>
  </si>
  <si>
    <t>D</t>
  </si>
  <si>
    <t>VI - VIII</t>
  </si>
  <si>
    <t>IX -  XII</t>
  </si>
  <si>
    <t xml:space="preserve">AIR FORCE SCHOOL HEBBAL </t>
  </si>
  <si>
    <t>AT THE TIME OF NEW ADMN</t>
  </si>
  <si>
    <t>EXISTING STUDENTS IN APR</t>
  </si>
  <si>
    <t>Activity Fee</t>
  </si>
  <si>
    <t>Sports Fee</t>
  </si>
  <si>
    <t>IN APR</t>
  </si>
  <si>
    <t>ANNUALLY</t>
  </si>
  <si>
    <t>LIB FEE</t>
  </si>
  <si>
    <t>QUARTERLY FEE</t>
  </si>
  <si>
    <t>GPAIS</t>
  </si>
  <si>
    <t>LKG - CLASS V</t>
  </si>
  <si>
    <t xml:space="preserve">  OFFICERS</t>
  </si>
  <si>
    <t xml:space="preserve">  PBOR'S</t>
  </si>
  <si>
    <t xml:space="preserve">  NC(E)'S,  MTS, NPF     EMPLOYEES DRAWING LESS THAN RS.10,000/- PM</t>
  </si>
  <si>
    <t xml:space="preserve">  NON-AIR FORCE (CIVILIANS)</t>
  </si>
  <si>
    <t xml:space="preserve">  NC(E)'S, MTS, NPF EMPLOYEES DRAWING LESS THAN RS.10,000/- PM</t>
  </si>
  <si>
    <t>TUI FEE</t>
  </si>
  <si>
    <t>FEE STRUCTURE WEF 01 APR 2023 TO 31 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</si>
</sst>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30"/>
      <color theme="1"/>
      <name val="Arial"/>
      <family val="2"/>
    </font>
    <font>
      <b/>
      <sz val="36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sz val="24"/>
      <color theme="1"/>
      <name val="Arial"/>
      <family val="2"/>
    </font>
    <font>
      <b/>
      <sz val="17"/>
      <color theme="1"/>
      <name val="Arial"/>
      <family val="2"/>
    </font>
    <font>
      <sz val="24"/>
      <name val="Arial"/>
      <family val="2"/>
    </font>
    <font>
      <sz val="24"/>
      <color theme="1"/>
      <name val="Calibri"/>
      <family val="2"/>
      <scheme val="minor"/>
    </font>
    <font>
      <sz val="26"/>
      <color theme="1"/>
      <name val="Arial"/>
      <family val="2"/>
    </font>
    <font>
      <b/>
      <u/>
      <sz val="36"/>
      <color theme="1"/>
      <name val="Arial"/>
      <family val="2"/>
    </font>
    <font>
      <sz val="36"/>
      <color theme="1"/>
      <name val="Arial"/>
      <family val="2"/>
    </font>
    <font>
      <b/>
      <sz val="45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sz val="26"/>
      <color theme="1"/>
      <name val="Arial"/>
      <family val="2"/>
    </font>
    <font>
      <sz val="40"/>
      <color theme="1"/>
      <name val="Calibri"/>
      <family val="2"/>
      <scheme val="minor"/>
    </font>
    <font>
      <b/>
      <u/>
      <sz val="40"/>
      <color theme="1"/>
      <name val="Arial"/>
      <family val="2"/>
    </font>
    <font>
      <sz val="4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6" fillId="0" borderId="0" xfId="0" applyFont="1"/>
    <xf numFmtId="0" fontId="9" fillId="0" borderId="0" xfId="0" applyFont="1"/>
    <xf numFmtId="1" fontId="1" fillId="0" borderId="0" xfId="0" applyNumberFormat="1" applyFont="1"/>
    <xf numFmtId="0" fontId="1" fillId="0" borderId="0" xfId="0" applyFont="1"/>
    <xf numFmtId="1" fontId="18" fillId="0" borderId="0" xfId="0" applyNumberFormat="1" applyFont="1"/>
    <xf numFmtId="0" fontId="18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9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2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7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/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left" wrapText="1"/>
    </xf>
    <xf numFmtId="1" fontId="14" fillId="0" borderId="8" xfId="0" applyNumberFormat="1" applyFont="1" applyFill="1" applyBorder="1" applyAlignment="1">
      <alignment horizontal="center"/>
    </xf>
    <xf numFmtId="1" fontId="19" fillId="0" borderId="8" xfId="0" applyNumberFormat="1" applyFont="1" applyFill="1" applyBorder="1" applyAlignment="1">
      <alignment horizontal="center"/>
    </xf>
    <xf numFmtId="1" fontId="25" fillId="0" borderId="8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0" fillId="0" borderId="5" xfId="0" applyNumberFormat="1" applyFont="1" applyFill="1" applyBorder="1" applyAlignment="1">
      <alignment horizontal="left"/>
    </xf>
    <xf numFmtId="1" fontId="8" fillId="0" borderId="8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22" fillId="0" borderId="9" xfId="0" applyNumberFormat="1" applyFont="1" applyFill="1" applyBorder="1" applyAlignment="1">
      <alignment horizontal="center"/>
    </xf>
    <xf numFmtId="1" fontId="22" fillId="0" borderId="20" xfId="0" applyNumberFormat="1" applyFont="1" applyFill="1" applyBorder="1" applyAlignment="1">
      <alignment horizontal="center"/>
    </xf>
    <xf numFmtId="0" fontId="24" fillId="0" borderId="8" xfId="0" applyFont="1" applyFill="1" applyBorder="1" applyAlignment="1">
      <alignment horizontal="left" wrapText="1"/>
    </xf>
    <xf numFmtId="1" fontId="17" fillId="0" borderId="8" xfId="0" applyNumberFormat="1" applyFont="1" applyFill="1" applyBorder="1" applyAlignment="1">
      <alignment horizontal="center"/>
    </xf>
    <xf numFmtId="1" fontId="15" fillId="0" borderId="0" xfId="0" applyNumberFormat="1" applyFont="1" applyFill="1" applyAlignment="1">
      <alignment horizontal="center"/>
    </xf>
    <xf numFmtId="1" fontId="22" fillId="0" borderId="4" xfId="0" applyNumberFormat="1" applyFont="1" applyFill="1" applyBorder="1" applyAlignment="1">
      <alignment horizontal="center"/>
    </xf>
    <xf numFmtId="1" fontId="22" fillId="0" borderId="7" xfId="0" applyNumberFormat="1" applyFont="1" applyFill="1" applyBorder="1" applyAlignment="1">
      <alignment horizontal="center"/>
    </xf>
    <xf numFmtId="0" fontId="8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1"/>
  <sheetViews>
    <sheetView tabSelected="1" view="pageBreakPreview" topLeftCell="B1" zoomScale="60" zoomScaleNormal="100" workbookViewId="0">
      <selection activeCell="G16" sqref="G16"/>
    </sheetView>
  </sheetViews>
  <sheetFormatPr defaultRowHeight="35.1" customHeight="1" x14ac:dyDescent="0.35"/>
  <cols>
    <col min="1" max="1" width="4" customWidth="1"/>
    <col min="2" max="2" width="45.85546875" style="9" customWidth="1"/>
    <col min="3" max="3" width="10" style="10" customWidth="1"/>
    <col min="4" max="4" width="21.140625" style="11" customWidth="1"/>
    <col min="5" max="5" width="18.5703125" style="11" customWidth="1"/>
    <col min="6" max="7" width="18.7109375" style="11" customWidth="1"/>
    <col min="8" max="8" width="19.42578125" style="11" customWidth="1"/>
    <col min="9" max="9" width="17" style="11" customWidth="1"/>
    <col min="10" max="10" width="16.140625" style="11" customWidth="1"/>
    <col min="11" max="11" width="18.7109375" style="11" customWidth="1"/>
    <col min="12" max="12" width="16.85546875" style="11" customWidth="1"/>
    <col min="13" max="13" width="14.85546875" style="11" customWidth="1"/>
    <col min="14" max="19" width="18.7109375" style="11" customWidth="1"/>
    <col min="20" max="20" width="19.140625" style="11" customWidth="1"/>
    <col min="21" max="21" width="17.85546875" style="11" customWidth="1"/>
    <col min="22" max="22" width="15.85546875" style="11" customWidth="1"/>
    <col min="23" max="23" width="18.5703125" style="11" customWidth="1"/>
    <col min="24" max="25" width="13.85546875" style="11" customWidth="1"/>
    <col min="26" max="26" width="12" style="1" bestFit="1" customWidth="1"/>
    <col min="27" max="29" width="10.5703125" bestFit="1" customWidth="1"/>
  </cols>
  <sheetData>
    <row r="1" spans="1:26" ht="24" customHeight="1" x14ac:dyDescent="0.35"/>
    <row r="2" spans="1:26" ht="34.5" hidden="1" customHeight="1" x14ac:dyDescent="0.35"/>
    <row r="3" spans="1:26" ht="39.75" customHeight="1" x14ac:dyDescent="0.6">
      <c r="B3" s="12" t="s">
        <v>20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  <c r="Y3" s="13"/>
    </row>
    <row r="4" spans="1:26" ht="15.75" customHeight="1" x14ac:dyDescent="0.6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3"/>
    </row>
    <row r="5" spans="1:26" ht="34.5" hidden="1" customHeight="1" thickBot="1" x14ac:dyDescent="0.6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  <c r="U5" s="15"/>
      <c r="V5" s="15"/>
      <c r="W5" s="15"/>
      <c r="X5" s="16"/>
      <c r="Y5" s="16"/>
    </row>
    <row r="6" spans="1:26" ht="28.5" hidden="1" customHeight="1" thickBot="1" x14ac:dyDescent="0.6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  <c r="Y6" s="13"/>
    </row>
    <row r="7" spans="1:26" ht="34.5" hidden="1" customHeight="1" thickBot="1" x14ac:dyDescent="0.6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5"/>
      <c r="U7" s="15"/>
      <c r="V7" s="15"/>
      <c r="W7" s="15"/>
      <c r="X7" s="16"/>
      <c r="Y7" s="16"/>
    </row>
    <row r="8" spans="1:26" ht="34.5" hidden="1" customHeight="1" thickBot="1" x14ac:dyDescent="0.6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15"/>
      <c r="U8" s="15"/>
      <c r="V8" s="15"/>
      <c r="W8" s="15"/>
      <c r="X8" s="16"/>
      <c r="Y8" s="16"/>
    </row>
    <row r="9" spans="1:26" ht="47.25" customHeight="1" x14ac:dyDescent="0.6">
      <c r="B9" s="12" t="s">
        <v>37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6"/>
    </row>
    <row r="10" spans="1:26" ht="18" customHeight="1" x14ac:dyDescent="0.6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6"/>
      <c r="Y10" s="16"/>
    </row>
    <row r="11" spans="1:26" s="8" customFormat="1" ht="40.5" customHeight="1" x14ac:dyDescent="0.75">
      <c r="A11" s="7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 t="s">
        <v>30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2"/>
      <c r="Y11" s="22"/>
    </row>
    <row r="12" spans="1:26" ht="24" customHeight="1" thickBot="1" x14ac:dyDescent="0.4">
      <c r="B12" s="23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16"/>
      <c r="U12" s="16"/>
      <c r="V12" s="16"/>
      <c r="W12" s="16"/>
      <c r="X12" s="16"/>
      <c r="Y12" s="16"/>
    </row>
    <row r="13" spans="1:26" s="2" customFormat="1" ht="38.25" customHeight="1" x14ac:dyDescent="0.4">
      <c r="B13" s="26" t="s">
        <v>0</v>
      </c>
      <c r="C13" s="27"/>
      <c r="D13" s="28" t="s">
        <v>1</v>
      </c>
      <c r="E13" s="29"/>
      <c r="F13" s="30" t="s">
        <v>2</v>
      </c>
      <c r="G13" s="31" t="s">
        <v>3</v>
      </c>
      <c r="H13" s="32"/>
      <c r="I13" s="32"/>
      <c r="J13" s="32"/>
      <c r="K13" s="32"/>
      <c r="L13" s="32"/>
      <c r="M13" s="32"/>
      <c r="N13" s="33"/>
      <c r="O13" s="31" t="s">
        <v>28</v>
      </c>
      <c r="P13" s="32"/>
      <c r="Q13" s="32"/>
      <c r="R13" s="32"/>
      <c r="S13" s="34" t="s">
        <v>4</v>
      </c>
      <c r="T13" s="35" t="s">
        <v>21</v>
      </c>
      <c r="U13" s="36"/>
      <c r="V13" s="35" t="s">
        <v>22</v>
      </c>
      <c r="W13" s="37"/>
      <c r="X13" s="38"/>
      <c r="Y13" s="38"/>
    </row>
    <row r="14" spans="1:26" s="2" customFormat="1" ht="35.1" customHeight="1" thickBot="1" x14ac:dyDescent="0.4">
      <c r="B14" s="39"/>
      <c r="C14" s="40"/>
      <c r="D14" s="41" t="s">
        <v>5</v>
      </c>
      <c r="E14" s="41" t="s">
        <v>6</v>
      </c>
      <c r="F14" s="42"/>
      <c r="G14" s="41" t="s">
        <v>7</v>
      </c>
      <c r="H14" s="43" t="s">
        <v>8</v>
      </c>
      <c r="I14" s="30" t="s">
        <v>23</v>
      </c>
      <c r="J14" s="30" t="s">
        <v>24</v>
      </c>
      <c r="K14" s="30" t="s">
        <v>9</v>
      </c>
      <c r="L14" s="30" t="s">
        <v>27</v>
      </c>
      <c r="M14" s="41" t="s">
        <v>29</v>
      </c>
      <c r="N14" s="41" t="s">
        <v>10</v>
      </c>
      <c r="O14" s="41" t="s">
        <v>36</v>
      </c>
      <c r="P14" s="41" t="s">
        <v>11</v>
      </c>
      <c r="Q14" s="41" t="s">
        <v>12</v>
      </c>
      <c r="R14" s="41" t="s">
        <v>13</v>
      </c>
      <c r="S14" s="44"/>
      <c r="T14" s="45"/>
      <c r="U14" s="46"/>
      <c r="V14" s="45"/>
      <c r="W14" s="47"/>
      <c r="X14" s="38"/>
      <c r="Y14" s="38"/>
    </row>
    <row r="15" spans="1:26" s="2" customFormat="1" ht="31.5" customHeight="1" x14ac:dyDescent="0.35">
      <c r="B15" s="48"/>
      <c r="C15" s="49"/>
      <c r="D15" s="50"/>
      <c r="E15" s="50"/>
      <c r="F15" s="51"/>
      <c r="G15" s="50"/>
      <c r="H15" s="52"/>
      <c r="I15" s="53"/>
      <c r="J15" s="53"/>
      <c r="K15" s="53"/>
      <c r="L15" s="53"/>
      <c r="M15" s="50"/>
      <c r="N15" s="50"/>
      <c r="O15" s="50"/>
      <c r="P15" s="50"/>
      <c r="Q15" s="50"/>
      <c r="R15" s="50"/>
      <c r="S15" s="54"/>
      <c r="T15" s="54" t="s">
        <v>25</v>
      </c>
      <c r="U15" s="54" t="s">
        <v>26</v>
      </c>
      <c r="V15" s="55" t="s">
        <v>25</v>
      </c>
      <c r="W15" s="56" t="s">
        <v>26</v>
      </c>
      <c r="X15" s="38"/>
      <c r="Y15" s="38"/>
    </row>
    <row r="16" spans="1:26" s="4" customFormat="1" ht="68.25" customHeight="1" x14ac:dyDescent="0.5">
      <c r="B16" s="57" t="s">
        <v>31</v>
      </c>
      <c r="C16" s="58" t="s">
        <v>14</v>
      </c>
      <c r="D16" s="59">
        <v>2730</v>
      </c>
      <c r="E16" s="59">
        <f>D16</f>
        <v>2730</v>
      </c>
      <c r="F16" s="60">
        <f>D16+E16</f>
        <v>5460</v>
      </c>
      <c r="G16" s="59">
        <v>4910</v>
      </c>
      <c r="H16" s="59">
        <v>500</v>
      </c>
      <c r="I16" s="59">
        <v>2000</v>
      </c>
      <c r="J16" s="59">
        <v>800</v>
      </c>
      <c r="K16" s="59">
        <v>500</v>
      </c>
      <c r="L16" s="59">
        <v>300</v>
      </c>
      <c r="M16" s="59">
        <v>64</v>
      </c>
      <c r="N16" s="60">
        <f>SUM(G16:M16)</f>
        <v>9074</v>
      </c>
      <c r="O16" s="59">
        <v>8180</v>
      </c>
      <c r="P16" s="59">
        <v>0</v>
      </c>
      <c r="Q16" s="59">
        <v>250</v>
      </c>
      <c r="R16" s="59">
        <v>350</v>
      </c>
      <c r="S16" s="60">
        <f>O16+P16+Q16+R16</f>
        <v>8780</v>
      </c>
      <c r="T16" s="59">
        <f>F16+N16+S16</f>
        <v>23314</v>
      </c>
      <c r="U16" s="59">
        <f>S16*4+N16+F16</f>
        <v>49654</v>
      </c>
      <c r="V16" s="59">
        <f>N16+S16</f>
        <v>17854</v>
      </c>
      <c r="W16" s="59">
        <f>S16*4+N16</f>
        <v>44194</v>
      </c>
      <c r="X16" s="61"/>
      <c r="Y16" s="61"/>
      <c r="Z16" s="3"/>
    </row>
    <row r="17" spans="2:26" s="4" customFormat="1" ht="75" customHeight="1" x14ac:dyDescent="0.5">
      <c r="B17" s="57" t="s">
        <v>32</v>
      </c>
      <c r="C17" s="58" t="s">
        <v>15</v>
      </c>
      <c r="D17" s="59">
        <v>2540</v>
      </c>
      <c r="E17" s="59">
        <f t="shared" ref="E17:E19" si="0">D17</f>
        <v>2540</v>
      </c>
      <c r="F17" s="60">
        <f t="shared" ref="F17:F19" si="1">D17+E17</f>
        <v>5080</v>
      </c>
      <c r="G17" s="59">
        <v>4580</v>
      </c>
      <c r="H17" s="59">
        <v>500</v>
      </c>
      <c r="I17" s="59">
        <v>2000</v>
      </c>
      <c r="J17" s="59">
        <v>800</v>
      </c>
      <c r="K17" s="59">
        <v>500</v>
      </c>
      <c r="L17" s="59">
        <v>300</v>
      </c>
      <c r="M17" s="59">
        <v>64</v>
      </c>
      <c r="N17" s="60">
        <f t="shared" ref="N17:N19" si="2">SUM(G17:M17)</f>
        <v>8744</v>
      </c>
      <c r="O17" s="59">
        <v>7630</v>
      </c>
      <c r="P17" s="59">
        <v>0</v>
      </c>
      <c r="Q17" s="59">
        <v>250</v>
      </c>
      <c r="R17" s="59">
        <v>350</v>
      </c>
      <c r="S17" s="60">
        <f t="shared" ref="S17:S19" si="3">O17+P17+Q17+R17</f>
        <v>8230</v>
      </c>
      <c r="T17" s="59">
        <f t="shared" ref="T17:T19" si="4">F17+N17+S17</f>
        <v>22054</v>
      </c>
      <c r="U17" s="59">
        <f>S17*4+N17+F17</f>
        <v>46744</v>
      </c>
      <c r="V17" s="59">
        <f t="shared" ref="V17:V19" si="5">N17+S17</f>
        <v>16974</v>
      </c>
      <c r="W17" s="59">
        <f>S17*4+N17</f>
        <v>41664</v>
      </c>
      <c r="X17" s="61"/>
      <c r="Y17" s="61"/>
      <c r="Z17" s="3"/>
    </row>
    <row r="18" spans="2:26" s="4" customFormat="1" ht="136.5" customHeight="1" x14ac:dyDescent="0.5">
      <c r="B18" s="57" t="s">
        <v>33</v>
      </c>
      <c r="C18" s="58" t="s">
        <v>16</v>
      </c>
      <c r="D18" s="59">
        <v>2190</v>
      </c>
      <c r="E18" s="59">
        <f t="shared" si="0"/>
        <v>2190</v>
      </c>
      <c r="F18" s="60">
        <f t="shared" si="1"/>
        <v>4380</v>
      </c>
      <c r="G18" s="59">
        <v>3930</v>
      </c>
      <c r="H18" s="59">
        <v>500</v>
      </c>
      <c r="I18" s="59">
        <v>2000</v>
      </c>
      <c r="J18" s="59">
        <v>800</v>
      </c>
      <c r="K18" s="59">
        <v>500</v>
      </c>
      <c r="L18" s="59">
        <v>300</v>
      </c>
      <c r="M18" s="59">
        <v>64</v>
      </c>
      <c r="N18" s="60">
        <f t="shared" si="2"/>
        <v>8094</v>
      </c>
      <c r="O18" s="59">
        <v>6560</v>
      </c>
      <c r="P18" s="59">
        <v>0</v>
      </c>
      <c r="Q18" s="59">
        <v>250</v>
      </c>
      <c r="R18" s="59">
        <v>350</v>
      </c>
      <c r="S18" s="60">
        <f t="shared" si="3"/>
        <v>7160</v>
      </c>
      <c r="T18" s="59">
        <f t="shared" si="4"/>
        <v>19634</v>
      </c>
      <c r="U18" s="59">
        <f>S18*4+N18+F18</f>
        <v>41114</v>
      </c>
      <c r="V18" s="59">
        <f t="shared" si="5"/>
        <v>15254</v>
      </c>
      <c r="W18" s="59">
        <f>S18*4+N18</f>
        <v>36734</v>
      </c>
      <c r="X18" s="61"/>
      <c r="Y18" s="61"/>
      <c r="Z18" s="3"/>
    </row>
    <row r="19" spans="2:26" s="4" customFormat="1" ht="78.75" customHeight="1" x14ac:dyDescent="0.5">
      <c r="B19" s="57" t="s">
        <v>34</v>
      </c>
      <c r="C19" s="58" t="s">
        <v>17</v>
      </c>
      <c r="D19" s="59">
        <v>3280</v>
      </c>
      <c r="E19" s="59">
        <f t="shared" si="0"/>
        <v>3280</v>
      </c>
      <c r="F19" s="60">
        <f t="shared" si="1"/>
        <v>6560</v>
      </c>
      <c r="G19" s="59">
        <v>5900</v>
      </c>
      <c r="H19" s="59">
        <v>500</v>
      </c>
      <c r="I19" s="59">
        <v>2000</v>
      </c>
      <c r="J19" s="59">
        <v>800</v>
      </c>
      <c r="K19" s="59">
        <v>500</v>
      </c>
      <c r="L19" s="59">
        <v>300</v>
      </c>
      <c r="M19" s="59">
        <v>64</v>
      </c>
      <c r="N19" s="60">
        <f t="shared" si="2"/>
        <v>10064</v>
      </c>
      <c r="O19" s="59">
        <v>9830</v>
      </c>
      <c r="P19" s="59">
        <v>0</v>
      </c>
      <c r="Q19" s="59">
        <v>250</v>
      </c>
      <c r="R19" s="59">
        <v>350</v>
      </c>
      <c r="S19" s="60">
        <f t="shared" si="3"/>
        <v>10430</v>
      </c>
      <c r="T19" s="59">
        <f t="shared" si="4"/>
        <v>27054</v>
      </c>
      <c r="U19" s="59">
        <f>S19*4+N19+F19</f>
        <v>58344</v>
      </c>
      <c r="V19" s="59">
        <f t="shared" si="5"/>
        <v>20494</v>
      </c>
      <c r="W19" s="59">
        <f>S19*4+N19</f>
        <v>51784</v>
      </c>
      <c r="X19" s="61"/>
      <c r="Y19" s="61"/>
      <c r="Z19" s="3"/>
    </row>
    <row r="20" spans="2:26" ht="19.5" customHeight="1" x14ac:dyDescent="0.35">
      <c r="B20" s="6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16"/>
      <c r="U20" s="16"/>
      <c r="V20" s="16"/>
      <c r="W20" s="16"/>
      <c r="X20" s="65"/>
      <c r="Y20" s="65"/>
    </row>
    <row r="21" spans="2:26" ht="47.25" customHeight="1" x14ac:dyDescent="0.75">
      <c r="B21" s="66" t="s">
        <v>18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5"/>
      <c r="Y21" s="65"/>
    </row>
    <row r="22" spans="2:26" s="6" customFormat="1" ht="75.75" customHeight="1" x14ac:dyDescent="0.5">
      <c r="B22" s="68" t="s">
        <v>31</v>
      </c>
      <c r="C22" s="69" t="s">
        <v>14</v>
      </c>
      <c r="D22" s="59">
        <v>3090</v>
      </c>
      <c r="E22" s="59">
        <f>D22</f>
        <v>3090</v>
      </c>
      <c r="F22" s="60">
        <f t="shared" ref="F22:F25" si="6">D22+E22</f>
        <v>6180</v>
      </c>
      <c r="G22" s="59">
        <v>5570</v>
      </c>
      <c r="H22" s="59">
        <v>500</v>
      </c>
      <c r="I22" s="59">
        <v>2000</v>
      </c>
      <c r="J22" s="59">
        <v>800</v>
      </c>
      <c r="K22" s="59">
        <v>500</v>
      </c>
      <c r="L22" s="59">
        <v>300</v>
      </c>
      <c r="M22" s="59">
        <v>64</v>
      </c>
      <c r="N22" s="60">
        <f t="shared" ref="N22:N25" si="7">SUM(G22:M22)</f>
        <v>9734</v>
      </c>
      <c r="O22" s="59">
        <v>9280</v>
      </c>
      <c r="P22" s="59">
        <v>250</v>
      </c>
      <c r="Q22" s="59">
        <v>250</v>
      </c>
      <c r="R22" s="59">
        <v>350</v>
      </c>
      <c r="S22" s="60">
        <f t="shared" ref="S22:S25" si="8">O22+P22+Q22+R22</f>
        <v>10130</v>
      </c>
      <c r="T22" s="59">
        <f t="shared" ref="T22:T25" si="9">F22+N22+S22</f>
        <v>26044</v>
      </c>
      <c r="U22" s="59">
        <f>S22*4+N22+F22</f>
        <v>56434</v>
      </c>
      <c r="V22" s="59">
        <f>N22+S22</f>
        <v>19864</v>
      </c>
      <c r="W22" s="59">
        <f>S22*4+N22</f>
        <v>50254</v>
      </c>
      <c r="X22" s="70"/>
      <c r="Y22" s="70"/>
      <c r="Z22" s="5"/>
    </row>
    <row r="23" spans="2:26" s="6" customFormat="1" ht="57" customHeight="1" x14ac:dyDescent="0.5">
      <c r="B23" s="68" t="s">
        <v>32</v>
      </c>
      <c r="C23" s="69" t="s">
        <v>15</v>
      </c>
      <c r="D23" s="59">
        <v>2920</v>
      </c>
      <c r="E23" s="59">
        <f t="shared" ref="E23:E25" si="10">D23</f>
        <v>2920</v>
      </c>
      <c r="F23" s="60">
        <f t="shared" si="6"/>
        <v>5840</v>
      </c>
      <c r="G23" s="59">
        <v>5260</v>
      </c>
      <c r="H23" s="59">
        <v>500</v>
      </c>
      <c r="I23" s="59">
        <v>2000</v>
      </c>
      <c r="J23" s="59">
        <v>800</v>
      </c>
      <c r="K23" s="59">
        <v>500</v>
      </c>
      <c r="L23" s="59">
        <v>300</v>
      </c>
      <c r="M23" s="59">
        <v>64</v>
      </c>
      <c r="N23" s="60">
        <f t="shared" si="7"/>
        <v>9424</v>
      </c>
      <c r="O23" s="59">
        <v>8760</v>
      </c>
      <c r="P23" s="59">
        <v>250</v>
      </c>
      <c r="Q23" s="59">
        <v>250</v>
      </c>
      <c r="R23" s="59">
        <v>350</v>
      </c>
      <c r="S23" s="60">
        <f t="shared" si="8"/>
        <v>9610</v>
      </c>
      <c r="T23" s="59">
        <f t="shared" si="9"/>
        <v>24874</v>
      </c>
      <c r="U23" s="59">
        <f>S23*4+N23+F23</f>
        <v>53704</v>
      </c>
      <c r="V23" s="59">
        <f>N23+S23</f>
        <v>19034</v>
      </c>
      <c r="W23" s="59">
        <f>S23*4+N23</f>
        <v>47864</v>
      </c>
      <c r="X23" s="70"/>
      <c r="Y23" s="70"/>
      <c r="Z23" s="5"/>
    </row>
    <row r="24" spans="2:26" s="6" customFormat="1" ht="135.75" customHeight="1" x14ac:dyDescent="0.5">
      <c r="B24" s="68" t="s">
        <v>35</v>
      </c>
      <c r="C24" s="69" t="s">
        <v>16</v>
      </c>
      <c r="D24" s="59">
        <v>2370</v>
      </c>
      <c r="E24" s="59">
        <f t="shared" si="10"/>
        <v>2370</v>
      </c>
      <c r="F24" s="60">
        <f t="shared" si="6"/>
        <v>4740</v>
      </c>
      <c r="G24" s="59">
        <v>4260</v>
      </c>
      <c r="H24" s="59">
        <v>500</v>
      </c>
      <c r="I24" s="59">
        <v>2000</v>
      </c>
      <c r="J24" s="59">
        <v>800</v>
      </c>
      <c r="K24" s="59">
        <v>500</v>
      </c>
      <c r="L24" s="59">
        <v>300</v>
      </c>
      <c r="M24" s="59">
        <v>64</v>
      </c>
      <c r="N24" s="60">
        <f t="shared" si="7"/>
        <v>8424</v>
      </c>
      <c r="O24" s="59">
        <v>7110</v>
      </c>
      <c r="P24" s="59">
        <v>250</v>
      </c>
      <c r="Q24" s="59">
        <v>250</v>
      </c>
      <c r="R24" s="59">
        <v>350</v>
      </c>
      <c r="S24" s="60">
        <f t="shared" si="8"/>
        <v>7960</v>
      </c>
      <c r="T24" s="59">
        <f t="shared" si="9"/>
        <v>21124</v>
      </c>
      <c r="U24" s="59">
        <f>S24*4+N24+F24</f>
        <v>45004</v>
      </c>
      <c r="V24" s="59">
        <f>N24+S24</f>
        <v>16384</v>
      </c>
      <c r="W24" s="59">
        <f>S24*4+N24</f>
        <v>40264</v>
      </c>
      <c r="X24" s="70"/>
      <c r="Y24" s="70"/>
      <c r="Z24" s="5"/>
    </row>
    <row r="25" spans="2:26" s="6" customFormat="1" ht="72.75" customHeight="1" x14ac:dyDescent="0.5">
      <c r="B25" s="68" t="s">
        <v>34</v>
      </c>
      <c r="C25" s="69" t="s">
        <v>17</v>
      </c>
      <c r="D25" s="59">
        <v>3630</v>
      </c>
      <c r="E25" s="59">
        <f t="shared" si="10"/>
        <v>3630</v>
      </c>
      <c r="F25" s="60">
        <f t="shared" si="6"/>
        <v>7260</v>
      </c>
      <c r="G25" s="59">
        <v>6540</v>
      </c>
      <c r="H25" s="59">
        <v>500</v>
      </c>
      <c r="I25" s="59">
        <v>2000</v>
      </c>
      <c r="J25" s="59">
        <v>800</v>
      </c>
      <c r="K25" s="59">
        <v>500</v>
      </c>
      <c r="L25" s="59">
        <v>300</v>
      </c>
      <c r="M25" s="59">
        <v>64</v>
      </c>
      <c r="N25" s="60">
        <f t="shared" si="7"/>
        <v>10704</v>
      </c>
      <c r="O25" s="59">
        <v>10900</v>
      </c>
      <c r="P25" s="59">
        <v>250</v>
      </c>
      <c r="Q25" s="59">
        <v>250</v>
      </c>
      <c r="R25" s="59">
        <v>350</v>
      </c>
      <c r="S25" s="60">
        <f t="shared" si="8"/>
        <v>11750</v>
      </c>
      <c r="T25" s="59">
        <f t="shared" si="9"/>
        <v>29714</v>
      </c>
      <c r="U25" s="59">
        <f>S25*4+N25+F25</f>
        <v>64964</v>
      </c>
      <c r="V25" s="59">
        <f>N25+S25</f>
        <v>22454</v>
      </c>
      <c r="W25" s="59">
        <f>S25*4+N25</f>
        <v>57704</v>
      </c>
      <c r="X25" s="70"/>
      <c r="Y25" s="70"/>
      <c r="Z25" s="5"/>
    </row>
    <row r="26" spans="2:26" ht="57" customHeight="1" x14ac:dyDescent="0.75">
      <c r="B26" s="71" t="s">
        <v>19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65"/>
      <c r="Y26" s="65"/>
    </row>
    <row r="27" spans="2:26" s="6" customFormat="1" ht="58.5" customHeight="1" x14ac:dyDescent="0.5">
      <c r="B27" s="68" t="s">
        <v>31</v>
      </c>
      <c r="C27" s="69" t="s">
        <v>14</v>
      </c>
      <c r="D27" s="59">
        <v>3630</v>
      </c>
      <c r="E27" s="59">
        <f t="shared" ref="E27:E30" si="11">D27</f>
        <v>3630</v>
      </c>
      <c r="F27" s="60">
        <f t="shared" ref="F27:F30" si="12">D27+E27</f>
        <v>7260</v>
      </c>
      <c r="G27" s="59">
        <v>6540</v>
      </c>
      <c r="H27" s="59">
        <v>500</v>
      </c>
      <c r="I27" s="59">
        <v>2000</v>
      </c>
      <c r="J27" s="59">
        <v>800</v>
      </c>
      <c r="K27" s="59">
        <v>500</v>
      </c>
      <c r="L27" s="59">
        <v>300</v>
      </c>
      <c r="M27" s="59">
        <v>64</v>
      </c>
      <c r="N27" s="60">
        <f t="shared" ref="N27:N30" si="13">SUM(G27:M27)</f>
        <v>10704</v>
      </c>
      <c r="O27" s="59">
        <v>10900</v>
      </c>
      <c r="P27" s="59">
        <v>250</v>
      </c>
      <c r="Q27" s="59">
        <v>250</v>
      </c>
      <c r="R27" s="59">
        <v>350</v>
      </c>
      <c r="S27" s="60">
        <f t="shared" ref="S27:S30" si="14">O27+P27+Q27+R27</f>
        <v>11750</v>
      </c>
      <c r="T27" s="59">
        <f t="shared" ref="T27:T30" si="15">F27+N27+S27</f>
        <v>29714</v>
      </c>
      <c r="U27" s="59">
        <f>S27*4+N27+F27</f>
        <v>64964</v>
      </c>
      <c r="V27" s="59">
        <f>N27+S27</f>
        <v>22454</v>
      </c>
      <c r="W27" s="59">
        <f>S27*4+N27</f>
        <v>57704</v>
      </c>
      <c r="X27" s="70"/>
      <c r="Y27" s="70"/>
      <c r="Z27" s="5"/>
    </row>
    <row r="28" spans="2:26" s="6" customFormat="1" ht="67.5" customHeight="1" x14ac:dyDescent="0.5">
      <c r="B28" s="68" t="s">
        <v>32</v>
      </c>
      <c r="C28" s="69" t="s">
        <v>15</v>
      </c>
      <c r="D28" s="59">
        <v>3280</v>
      </c>
      <c r="E28" s="59">
        <f t="shared" si="11"/>
        <v>3280</v>
      </c>
      <c r="F28" s="60">
        <f t="shared" si="12"/>
        <v>6560</v>
      </c>
      <c r="G28" s="59">
        <v>5900</v>
      </c>
      <c r="H28" s="59">
        <v>500</v>
      </c>
      <c r="I28" s="59">
        <v>2000</v>
      </c>
      <c r="J28" s="59">
        <v>800</v>
      </c>
      <c r="K28" s="59">
        <v>500</v>
      </c>
      <c r="L28" s="59">
        <v>300</v>
      </c>
      <c r="M28" s="59">
        <v>64</v>
      </c>
      <c r="N28" s="60">
        <f t="shared" si="13"/>
        <v>10064</v>
      </c>
      <c r="O28" s="59">
        <v>9830</v>
      </c>
      <c r="P28" s="59">
        <v>250</v>
      </c>
      <c r="Q28" s="59">
        <v>250</v>
      </c>
      <c r="R28" s="59">
        <v>350</v>
      </c>
      <c r="S28" s="60">
        <f t="shared" si="14"/>
        <v>10680</v>
      </c>
      <c r="T28" s="59">
        <f t="shared" si="15"/>
        <v>27304</v>
      </c>
      <c r="U28" s="59">
        <f>S28*4+N28+F28</f>
        <v>59344</v>
      </c>
      <c r="V28" s="59">
        <f>N28+S28</f>
        <v>20744</v>
      </c>
      <c r="W28" s="59">
        <f>S28*4+N28</f>
        <v>52784</v>
      </c>
      <c r="X28" s="70"/>
      <c r="Y28" s="70"/>
      <c r="Z28" s="5"/>
    </row>
    <row r="29" spans="2:26" s="6" customFormat="1" ht="132" customHeight="1" x14ac:dyDescent="0.5">
      <c r="B29" s="68" t="s">
        <v>35</v>
      </c>
      <c r="C29" s="69" t="s">
        <v>16</v>
      </c>
      <c r="D29" s="59">
        <v>2540</v>
      </c>
      <c r="E29" s="59">
        <f t="shared" si="11"/>
        <v>2540</v>
      </c>
      <c r="F29" s="60">
        <f t="shared" si="12"/>
        <v>5080</v>
      </c>
      <c r="G29" s="59">
        <v>4580</v>
      </c>
      <c r="H29" s="59">
        <v>500</v>
      </c>
      <c r="I29" s="59">
        <v>2000</v>
      </c>
      <c r="J29" s="59">
        <v>800</v>
      </c>
      <c r="K29" s="59">
        <v>500</v>
      </c>
      <c r="L29" s="59">
        <v>300</v>
      </c>
      <c r="M29" s="59">
        <v>64</v>
      </c>
      <c r="N29" s="60">
        <f t="shared" si="13"/>
        <v>8744</v>
      </c>
      <c r="O29" s="59">
        <v>7630</v>
      </c>
      <c r="P29" s="59">
        <v>250</v>
      </c>
      <c r="Q29" s="59">
        <v>250</v>
      </c>
      <c r="R29" s="59">
        <v>350</v>
      </c>
      <c r="S29" s="60">
        <f t="shared" si="14"/>
        <v>8480</v>
      </c>
      <c r="T29" s="59">
        <f t="shared" si="15"/>
        <v>22304</v>
      </c>
      <c r="U29" s="59">
        <f>S29*4+N29+F29</f>
        <v>47744</v>
      </c>
      <c r="V29" s="59">
        <f>N29+S29</f>
        <v>17224</v>
      </c>
      <c r="W29" s="59">
        <f>S29*4+N29</f>
        <v>42664</v>
      </c>
      <c r="X29" s="70"/>
      <c r="Y29" s="70"/>
      <c r="Z29" s="5"/>
    </row>
    <row r="30" spans="2:26" s="6" customFormat="1" ht="97.5" customHeight="1" x14ac:dyDescent="0.5">
      <c r="B30" s="68" t="s">
        <v>34</v>
      </c>
      <c r="C30" s="69" t="s">
        <v>17</v>
      </c>
      <c r="D30" s="59">
        <v>4190</v>
      </c>
      <c r="E30" s="59">
        <f t="shared" si="11"/>
        <v>4190</v>
      </c>
      <c r="F30" s="60">
        <f t="shared" si="12"/>
        <v>8380</v>
      </c>
      <c r="G30" s="59">
        <v>7540</v>
      </c>
      <c r="H30" s="59">
        <v>500</v>
      </c>
      <c r="I30" s="59">
        <v>2000</v>
      </c>
      <c r="J30" s="59">
        <v>800</v>
      </c>
      <c r="K30" s="59">
        <v>500</v>
      </c>
      <c r="L30" s="59">
        <v>300</v>
      </c>
      <c r="M30" s="59">
        <v>64</v>
      </c>
      <c r="N30" s="60">
        <f t="shared" si="13"/>
        <v>11704</v>
      </c>
      <c r="O30" s="59">
        <v>12560</v>
      </c>
      <c r="P30" s="59">
        <v>250</v>
      </c>
      <c r="Q30" s="59">
        <v>250</v>
      </c>
      <c r="R30" s="59">
        <v>350</v>
      </c>
      <c r="S30" s="60">
        <f t="shared" si="14"/>
        <v>13410</v>
      </c>
      <c r="T30" s="59">
        <f t="shared" si="15"/>
        <v>33494</v>
      </c>
      <c r="U30" s="59">
        <f>S30*4+N30+F30</f>
        <v>73724</v>
      </c>
      <c r="V30" s="59">
        <f>N30+S30</f>
        <v>25114</v>
      </c>
      <c r="W30" s="59">
        <f>S30*4+N30</f>
        <v>65344</v>
      </c>
      <c r="X30" s="70"/>
      <c r="Y30" s="70"/>
      <c r="Z30" s="5"/>
    </row>
    <row r="31" spans="2:26" ht="35.1" customHeight="1" x14ac:dyDescent="0.35">
      <c r="B31" s="23"/>
      <c r="C31" s="73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</sheetData>
  <mergeCells count="29">
    <mergeCell ref="M14:M15"/>
    <mergeCell ref="B3:W3"/>
    <mergeCell ref="B4:W4"/>
    <mergeCell ref="B6:W6"/>
    <mergeCell ref="B7:S7"/>
    <mergeCell ref="B13:C15"/>
    <mergeCell ref="D13:E13"/>
    <mergeCell ref="F13:F14"/>
    <mergeCell ref="G13:N13"/>
    <mergeCell ref="O13:R13"/>
    <mergeCell ref="S13:S14"/>
    <mergeCell ref="L14:L15"/>
    <mergeCell ref="B9:W9"/>
    <mergeCell ref="B26:W26"/>
    <mergeCell ref="O14:O15"/>
    <mergeCell ref="N14:N15"/>
    <mergeCell ref="P14:P15"/>
    <mergeCell ref="Q14:Q15"/>
    <mergeCell ref="R14:R15"/>
    <mergeCell ref="B21:W21"/>
    <mergeCell ref="T13:U14"/>
    <mergeCell ref="V13:W14"/>
    <mergeCell ref="D14:D15"/>
    <mergeCell ref="E14:E15"/>
    <mergeCell ref="G14:G15"/>
    <mergeCell ref="H14:H15"/>
    <mergeCell ref="I14:I15"/>
    <mergeCell ref="J14:J15"/>
    <mergeCell ref="K14:K15"/>
  </mergeCells>
  <pageMargins left="0.2" right="0.2" top="0.25" bottom="0.25" header="0" footer="0"/>
  <pageSetup paperSize="9" scale="33" orientation="landscape" horizontalDpi="0" verticalDpi="0" r:id="rId1"/>
  <colBreaks count="1" manualBreakCount="1">
    <brk id="2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 APR 23</vt:lpstr>
      <vt:lpstr>'01 APR 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2024-01-29T02:44:55Z</dcterms:modified>
</cp:coreProperties>
</file>